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/>
  <mc:AlternateContent xmlns:mc="http://schemas.openxmlformats.org/markup-compatibility/2006">
    <mc:Choice Requires="x15">
      <x15ac:absPath xmlns:x15ac="http://schemas.microsoft.com/office/spreadsheetml/2010/11/ac" url="\\EASEL-02\share\モジュール\ES920LR\"/>
    </mc:Choice>
  </mc:AlternateContent>
  <bookViews>
    <workbookView xWindow="0" yWindow="0" windowWidth="23280" windowHeight="9165"/>
  </bookViews>
  <sheets>
    <sheet name="通信時間" sheetId="2" r:id="rId1"/>
    <sheet name="参照データ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22" i="1"/>
  <c r="I23" i="1"/>
  <c r="I24" i="1"/>
  <c r="I25" i="1"/>
  <c r="I26" i="1"/>
  <c r="I27" i="1"/>
  <c r="I28" i="1"/>
  <c r="I29" i="1"/>
  <c r="I20" i="1"/>
  <c r="H21" i="1"/>
  <c r="H22" i="1"/>
  <c r="H23" i="1"/>
  <c r="H24" i="1"/>
  <c r="H25" i="1"/>
  <c r="H26" i="1"/>
  <c r="H27" i="1"/>
  <c r="H28" i="1"/>
  <c r="H29" i="1"/>
  <c r="H20" i="1"/>
  <c r="G21" i="1"/>
  <c r="G22" i="1"/>
  <c r="G23" i="1"/>
  <c r="G24" i="1"/>
  <c r="G25" i="1"/>
  <c r="G26" i="1"/>
  <c r="G27" i="1"/>
  <c r="G28" i="1"/>
  <c r="G29" i="1"/>
  <c r="G20" i="1"/>
  <c r="F21" i="1"/>
  <c r="F22" i="1"/>
  <c r="F23" i="1"/>
  <c r="F24" i="1"/>
  <c r="F25" i="1"/>
  <c r="F26" i="1"/>
  <c r="F27" i="1"/>
  <c r="F28" i="1"/>
  <c r="F29" i="1"/>
  <c r="F20" i="1"/>
  <c r="E21" i="1"/>
  <c r="E22" i="1"/>
  <c r="E23" i="1"/>
  <c r="E24" i="1"/>
  <c r="E25" i="1"/>
  <c r="E26" i="1"/>
  <c r="E27" i="1"/>
  <c r="E28" i="1"/>
  <c r="E29" i="1"/>
  <c r="E20" i="1"/>
  <c r="D21" i="1"/>
  <c r="D22" i="1"/>
  <c r="D23" i="1"/>
  <c r="D24" i="1"/>
  <c r="D25" i="1"/>
  <c r="D26" i="1"/>
  <c r="D27" i="1"/>
  <c r="D28" i="1"/>
  <c r="D29" i="1"/>
  <c r="D20" i="1"/>
  <c r="I9" i="2"/>
  <c r="I10" i="2"/>
  <c r="I11" i="2"/>
  <c r="I12" i="2"/>
  <c r="I13" i="2"/>
  <c r="I14" i="2"/>
  <c r="I15" i="2"/>
  <c r="I16" i="2"/>
  <c r="I17" i="2"/>
  <c r="H9" i="2"/>
  <c r="H10" i="2"/>
  <c r="H11" i="2"/>
  <c r="H12" i="2"/>
  <c r="H13" i="2"/>
  <c r="H14" i="2"/>
  <c r="H15" i="2"/>
  <c r="H16" i="2"/>
  <c r="H17" i="2"/>
  <c r="G9" i="2"/>
  <c r="G10" i="2"/>
  <c r="G11" i="2"/>
  <c r="G12" i="2"/>
  <c r="G13" i="2"/>
  <c r="G14" i="2"/>
  <c r="G15" i="2"/>
  <c r="G16" i="2"/>
  <c r="G17" i="2"/>
  <c r="F9" i="2"/>
  <c r="F10" i="2"/>
  <c r="F11" i="2"/>
  <c r="F12" i="2"/>
  <c r="F13" i="2"/>
  <c r="F14" i="2"/>
  <c r="F15" i="2"/>
  <c r="F16" i="2"/>
  <c r="F17" i="2"/>
  <c r="E9" i="2"/>
  <c r="E10" i="2"/>
  <c r="E11" i="2"/>
  <c r="E12" i="2"/>
  <c r="E13" i="2"/>
  <c r="E14" i="2"/>
  <c r="E15" i="2"/>
  <c r="E16" i="2"/>
  <c r="E17" i="2"/>
  <c r="E8" i="2"/>
  <c r="F8" i="2"/>
  <c r="G8" i="2"/>
  <c r="H8" i="2"/>
  <c r="I8" i="2"/>
  <c r="D9" i="2"/>
  <c r="D10" i="2"/>
  <c r="D11" i="2"/>
  <c r="D12" i="2"/>
  <c r="D13" i="2"/>
  <c r="D14" i="2"/>
  <c r="D15" i="2"/>
  <c r="D16" i="2"/>
  <c r="D17" i="2"/>
  <c r="D8" i="2"/>
  <c r="I6" i="1"/>
  <c r="I7" i="1"/>
  <c r="I8" i="1"/>
  <c r="I9" i="1"/>
  <c r="I10" i="1"/>
  <c r="I11" i="1"/>
  <c r="I12" i="1"/>
  <c r="I13" i="1"/>
  <c r="I14" i="1"/>
  <c r="H6" i="1"/>
  <c r="H7" i="1"/>
  <c r="H8" i="1"/>
  <c r="H9" i="1"/>
  <c r="H10" i="1"/>
  <c r="H11" i="1"/>
  <c r="H12" i="1"/>
  <c r="H13" i="1"/>
  <c r="H14" i="1"/>
  <c r="G6" i="1"/>
  <c r="G7" i="1"/>
  <c r="G8" i="1"/>
  <c r="G9" i="1"/>
  <c r="G10" i="1"/>
  <c r="G11" i="1"/>
  <c r="G12" i="1"/>
  <c r="G13" i="1"/>
  <c r="G14" i="1"/>
  <c r="F6" i="1"/>
  <c r="F7" i="1"/>
  <c r="F8" i="1"/>
  <c r="F9" i="1"/>
  <c r="F10" i="1"/>
  <c r="F11" i="1"/>
  <c r="F12" i="1"/>
  <c r="F13" i="1"/>
  <c r="F14" i="1"/>
  <c r="E6" i="1"/>
  <c r="E7" i="1"/>
  <c r="E8" i="1"/>
  <c r="E9" i="1"/>
  <c r="E10" i="1"/>
  <c r="E11" i="1"/>
  <c r="E12" i="1"/>
  <c r="E13" i="1"/>
  <c r="E14" i="1"/>
  <c r="I5" i="1"/>
  <c r="H5" i="1"/>
  <c r="G5" i="1"/>
  <c r="F5" i="1"/>
  <c r="E5" i="1"/>
  <c r="D5" i="1"/>
  <c r="D6" i="1"/>
  <c r="D7" i="1"/>
  <c r="D8" i="1"/>
  <c r="D9" i="1"/>
  <c r="D10" i="1"/>
  <c r="D11" i="1"/>
  <c r="D12" i="1"/>
  <c r="D13" i="1"/>
  <c r="D14" i="1"/>
</calcChain>
</file>

<file path=xl/sharedStrings.xml><?xml version="1.0" encoding="utf-8"?>
<sst xmlns="http://schemas.openxmlformats.org/spreadsheetml/2006/main" count="18" uniqueCount="11">
  <si>
    <t>[Equivalent Bitrate]</t>
    <phoneticPr fontId="2"/>
  </si>
  <si>
    <t>[Symbol Time]</t>
    <phoneticPr fontId="2"/>
  </si>
  <si>
    <t>BW</t>
    <phoneticPr fontId="1"/>
  </si>
  <si>
    <t>単位 ms</t>
    <rPh sb="0" eb="2">
      <t>タンイ</t>
    </rPh>
    <phoneticPr fontId="1"/>
  </si>
  <si>
    <t>SF</t>
    <phoneticPr fontId="1"/>
  </si>
  <si>
    <t>[Time On Air]</t>
    <phoneticPr fontId="2"/>
  </si>
  <si>
    <t>Payload</t>
    <phoneticPr fontId="1"/>
  </si>
  <si>
    <t>byte</t>
    <phoneticPr fontId="1"/>
  </si>
  <si>
    <t>↑　ペイロード長を入力して下さい。</t>
    <rPh sb="7" eb="8">
      <t>チョウ</t>
    </rPh>
    <rPh sb="9" eb="11">
      <t>ニュウリョク</t>
    </rPh>
    <rPh sb="13" eb="14">
      <t>クダ</t>
    </rPh>
    <phoneticPr fontId="1"/>
  </si>
  <si>
    <t>単位 bps</t>
    <rPh sb="0" eb="2">
      <t>タンイ</t>
    </rPh>
    <phoneticPr fontId="1"/>
  </si>
  <si>
    <t>[Symbol Rate]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</si>
</sst>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ALP"/>
      <family val="2"/>
      <charset val="128"/>
    </font>
    <font>
      <sz val="9"/>
      <color theme="1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0" xfId="0" applyFo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/>
    </xf>
    <xf numFmtId="176" fontId="4" fillId="2" borderId="28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tabSelected="1" workbookViewId="0"/>
  </sheetViews>
  <sheetFormatPr defaultRowHeight="16.5"/>
  <cols>
    <col min="1" max="16384" width="9" style="9"/>
  </cols>
  <sheetData>
    <row r="1" spans="2:13" ht="17.25" thickBot="1"/>
    <row r="2" spans="2:13" ht="17.25" thickBot="1">
      <c r="B2" s="26" t="s">
        <v>6</v>
      </c>
      <c r="C2" s="27">
        <v>10</v>
      </c>
      <c r="D2" s="28" t="s">
        <v>7</v>
      </c>
    </row>
    <row r="3" spans="2:13">
      <c r="C3" s="29" t="s">
        <v>8</v>
      </c>
    </row>
    <row r="5" spans="2:13" ht="17.25" thickBot="1">
      <c r="B5" s="19" t="s">
        <v>5</v>
      </c>
    </row>
    <row r="6" spans="2:13">
      <c r="B6" s="44"/>
      <c r="C6" s="45"/>
      <c r="D6" s="48" t="s">
        <v>4</v>
      </c>
      <c r="E6" s="48"/>
      <c r="F6" s="48"/>
      <c r="G6" s="48"/>
      <c r="H6" s="48"/>
      <c r="I6" s="49"/>
    </row>
    <row r="7" spans="2:13" ht="17.25" thickBot="1">
      <c r="B7" s="46"/>
      <c r="C7" s="47"/>
      <c r="D7" s="20">
        <v>7</v>
      </c>
      <c r="E7" s="21">
        <v>8</v>
      </c>
      <c r="F7" s="21">
        <v>9</v>
      </c>
      <c r="G7" s="21">
        <v>10</v>
      </c>
      <c r="H7" s="21">
        <v>11</v>
      </c>
      <c r="I7" s="22">
        <v>12</v>
      </c>
      <c r="K7" s="34"/>
      <c r="L7" s="34"/>
      <c r="M7" s="34"/>
    </row>
    <row r="8" spans="2:13" ht="17.25" thickTop="1">
      <c r="B8" s="41" t="s">
        <v>2</v>
      </c>
      <c r="C8" s="23">
        <v>7.8</v>
      </c>
      <c r="D8" s="39">
        <f>(12.25*参照データ!D5)+(8+MAX(CEILING(((8*(12+$C$2)-4*D$7+28+16)/(4*(D$7-2))),1)*(1+4),0))*参照データ!D5</f>
        <v>1152.8205128205129</v>
      </c>
      <c r="E8" s="39">
        <f>(12.25*参照データ!E5)+(8+MAX(CEILING(((8*(12+$C$2)-4*E$7+28+16)/(4*(E$7-2))),1)*(1+4),0))*参照データ!E5</f>
        <v>1977.4358974358979</v>
      </c>
      <c r="F8" s="39">
        <f>(12.25*参照データ!F5)+(8+MAX(CEILING(((8*(12+$C$2)-4*F$7+28+16)/(4*(F$7-2))),1)*(1+4),0))*参照データ!F5</f>
        <v>3626.666666666667</v>
      </c>
      <c r="G8" s="39">
        <f>(12.25*参照データ!G5)+(8+MAX(CEILING(((8*(12+$C$2)-4*G$7+28+16)/(4*(G$7-2))),1)*(1+4),0))*参照データ!G5</f>
        <v>6596.923076923078</v>
      </c>
      <c r="H8" s="39">
        <f>(12.25*参照データ!H5)+(8+MAX(CEILING(((8*(12+$C$2)-4*H$7+28+16)/(4*(H$7-2))),1)*(1+4),0))*参照データ!H5</f>
        <v>11881.025641025644</v>
      </c>
      <c r="I8" s="40">
        <f>(12.25*参照データ!I5)+(8+MAX(CEILING(((8*(12+$C$2)-4*I$7+28+16)/(4*(I$7-2))),1)*(1+4),0))*参照データ!I5</f>
        <v>23762.051282051289</v>
      </c>
      <c r="K8" s="34"/>
      <c r="L8" s="35"/>
      <c r="M8" s="34"/>
    </row>
    <row r="9" spans="2:13">
      <c r="B9" s="42"/>
      <c r="C9" s="24">
        <v>10.4</v>
      </c>
      <c r="D9" s="39">
        <f>(12.25*参照データ!D6)+(8+MAX(CEILING(((8*(12+$C$2)-4*D$7+28+16)/(4*(D$7-2))),1)*(1+4),0))*参照データ!D6</f>
        <v>864.61538461538453</v>
      </c>
      <c r="E9" s="39">
        <f>(12.25*参照データ!E6)+(8+MAX(CEILING(((8*(12+$C$2)-4*E$7+28+16)/(4*(E$7-2))),1)*(1+4),0))*参照データ!E6</f>
        <v>1483.0769230769229</v>
      </c>
      <c r="F9" s="39">
        <f>(12.25*参照データ!F6)+(8+MAX(CEILING(((8*(12+$C$2)-4*F$7+28+16)/(4*(F$7-2))),1)*(1+4),0))*参照データ!F6</f>
        <v>2719.9999999999995</v>
      </c>
      <c r="G9" s="39">
        <f>(12.25*参照データ!G6)+(8+MAX(CEILING(((8*(12+$C$2)-4*G$7+28+16)/(4*(G$7-2))),1)*(1+4),0))*参照データ!G6</f>
        <v>4947.6923076923067</v>
      </c>
      <c r="H9" s="39">
        <f>(12.25*参照データ!H6)+(8+MAX(CEILING(((8*(12+$C$2)-4*H$7+28+16)/(4*(H$7-2))),1)*(1+4),0))*参照データ!H6</f>
        <v>8910.7692307692305</v>
      </c>
      <c r="I9" s="40">
        <f>(12.25*参照データ!I6)+(8+MAX(CEILING(((8*(12+$C$2)-4*I$7+28+16)/(4*(I$7-2))),1)*(1+4),0))*参照データ!I6</f>
        <v>17821.538461538461</v>
      </c>
      <c r="K9" s="34"/>
      <c r="L9" s="34"/>
      <c r="M9" s="34"/>
    </row>
    <row r="10" spans="2:13">
      <c r="B10" s="42"/>
      <c r="C10" s="24">
        <v>15.6</v>
      </c>
      <c r="D10" s="39">
        <f>(12.25*参照データ!D7)+(8+MAX(CEILING(((8*(12+$C$2)-4*D$7+28+16)/(4*(D$7-2))),1)*(1+4),0))*参照データ!D7</f>
        <v>576.41025641025647</v>
      </c>
      <c r="E10" s="39">
        <f>(12.25*参照データ!E7)+(8+MAX(CEILING(((8*(12+$C$2)-4*E$7+28+16)/(4*(E$7-2))),1)*(1+4),0))*参照データ!E7</f>
        <v>988.71794871794896</v>
      </c>
      <c r="F10" s="39">
        <f>(12.25*参照データ!F7)+(8+MAX(CEILING(((8*(12+$C$2)-4*F$7+28+16)/(4*(F$7-2))),1)*(1+4),0))*参照データ!F7</f>
        <v>1813.3333333333335</v>
      </c>
      <c r="G10" s="39">
        <f>(12.25*参照データ!G7)+(8+MAX(CEILING(((8*(12+$C$2)-4*G$7+28+16)/(4*(G$7-2))),1)*(1+4),0))*参照データ!G7</f>
        <v>3298.461538461539</v>
      </c>
      <c r="H10" s="39">
        <f>(12.25*参照データ!H7)+(8+MAX(CEILING(((8*(12+$C$2)-4*H$7+28+16)/(4*(H$7-2))),1)*(1+4),0))*参照データ!H7</f>
        <v>5940.5128205128221</v>
      </c>
      <c r="I10" s="40">
        <f>(12.25*参照データ!I7)+(8+MAX(CEILING(((8*(12+$C$2)-4*I$7+28+16)/(4*(I$7-2))),1)*(1+4),0))*参照データ!I7</f>
        <v>11881.025641025644</v>
      </c>
      <c r="K10" s="34"/>
      <c r="L10" s="34"/>
      <c r="M10" s="34"/>
    </row>
    <row r="11" spans="2:13">
      <c r="B11" s="42"/>
      <c r="C11" s="24">
        <v>20.8</v>
      </c>
      <c r="D11" s="39">
        <f>(12.25*参照データ!D8)+(8+MAX(CEILING(((8*(12+$C$2)-4*D$7+28+16)/(4*(D$7-2))),1)*(1+4),0))*参照データ!D8</f>
        <v>432.30769230769226</v>
      </c>
      <c r="E11" s="39">
        <f>(12.25*参照データ!E8)+(8+MAX(CEILING(((8*(12+$C$2)-4*E$7+28+16)/(4*(E$7-2))),1)*(1+4),0))*参照データ!E8</f>
        <v>741.53846153846143</v>
      </c>
      <c r="F11" s="39">
        <f>(12.25*参照データ!F8)+(8+MAX(CEILING(((8*(12+$C$2)-4*F$7+28+16)/(4*(F$7-2))),1)*(1+4),0))*参照データ!F8</f>
        <v>1359.9999999999998</v>
      </c>
      <c r="G11" s="39">
        <f>(12.25*参照データ!G8)+(8+MAX(CEILING(((8*(12+$C$2)-4*G$7+28+16)/(4*(G$7-2))),1)*(1+4),0))*参照データ!G8</f>
        <v>2473.8461538461534</v>
      </c>
      <c r="H11" s="39">
        <f>(12.25*参照データ!H8)+(8+MAX(CEILING(((8*(12+$C$2)-4*H$7+28+16)/(4*(H$7-2))),1)*(1+4),0))*参照データ!H8</f>
        <v>4455.3846153846152</v>
      </c>
      <c r="I11" s="40">
        <f>(12.25*参照データ!I8)+(8+MAX(CEILING(((8*(12+$C$2)-4*I$7+28+16)/(4*(I$7-2))),1)*(1+4),0))*参照データ!I8</f>
        <v>8910.7692307692305</v>
      </c>
      <c r="K11" s="34"/>
      <c r="L11" s="34"/>
      <c r="M11" s="34"/>
    </row>
    <row r="12" spans="2:13">
      <c r="B12" s="42"/>
      <c r="C12" s="24">
        <v>31.25</v>
      </c>
      <c r="D12" s="39">
        <f>(12.25*参照データ!D9)+(8+MAX(CEILING(((8*(12+$C$2)-4*D$7+28+16)/(4*(D$7-2))),1)*(1+4),0))*参照データ!D9</f>
        <v>287.74400000000003</v>
      </c>
      <c r="E12" s="39">
        <f>(12.25*参照データ!E9)+(8+MAX(CEILING(((8*(12+$C$2)-4*E$7+28+16)/(4*(E$7-2))),1)*(1+4),0))*参照データ!E9</f>
        <v>493.56799999999998</v>
      </c>
      <c r="F12" s="39">
        <f>(12.25*参照データ!F9)+(8+MAX(CEILING(((8*(12+$C$2)-4*F$7+28+16)/(4*(F$7-2))),1)*(1+4),0))*参照データ!F9</f>
        <v>905.21600000000012</v>
      </c>
      <c r="G12" s="39">
        <f>(12.25*参照データ!G9)+(8+MAX(CEILING(((8*(12+$C$2)-4*G$7+28+16)/(4*(G$7-2))),1)*(1+4),0))*参照データ!G9</f>
        <v>1646.5920000000001</v>
      </c>
      <c r="H12" s="39">
        <f>(12.25*参照データ!H9)+(8+MAX(CEILING(((8*(12+$C$2)-4*H$7+28+16)/(4*(H$7-2))),1)*(1+4),0))*参照データ!H9</f>
        <v>2965.5039999999999</v>
      </c>
      <c r="I12" s="40">
        <f>(12.25*参照データ!I9)+(8+MAX(CEILING(((8*(12+$C$2)-4*I$7+28+16)/(4*(I$7-2))),1)*(1+4),0))*参照データ!I9</f>
        <v>5931.0079999999998</v>
      </c>
    </row>
    <row r="13" spans="2:13">
      <c r="B13" s="42"/>
      <c r="C13" s="24">
        <v>41.7</v>
      </c>
      <c r="D13" s="39">
        <f>(12.25*参照データ!D10)+(8+MAX(CEILING(((8*(12+$C$2)-4*D$7+28+16)/(4*(D$7-2))),1)*(1+4),0))*参照データ!D10</f>
        <v>215.63549160671462</v>
      </c>
      <c r="E13" s="39">
        <f>(12.25*参照データ!E10)+(8+MAX(CEILING(((8*(12+$C$2)-4*E$7+28+16)/(4*(E$7-2))),1)*(1+4),0))*参照データ!E10</f>
        <v>369.88009592326136</v>
      </c>
      <c r="F13" s="39">
        <f>(12.25*参照データ!F10)+(8+MAX(CEILING(((8*(12+$C$2)-4*F$7+28+16)/(4*(F$7-2))),1)*(1+4),0))*参照データ!F10</f>
        <v>678.3693045563549</v>
      </c>
      <c r="G13" s="39">
        <f>(12.25*参照データ!G10)+(8+MAX(CEILING(((8*(12+$C$2)-4*G$7+28+16)/(4*(G$7-2))),1)*(1+4),0))*参照データ!G10</f>
        <v>1233.9568345323742</v>
      </c>
      <c r="H13" s="39">
        <f>(12.25*参照データ!H10)+(8+MAX(CEILING(((8*(12+$C$2)-4*H$7+28+16)/(4*(H$7-2))),1)*(1+4),0))*参照データ!H10</f>
        <v>2222.3501199040766</v>
      </c>
      <c r="I13" s="40">
        <f>(12.25*参照データ!I10)+(8+MAX(CEILING(((8*(12+$C$2)-4*I$7+28+16)/(4*(I$7-2))),1)*(1+4),0))*参照データ!I10</f>
        <v>4444.7002398081531</v>
      </c>
    </row>
    <row r="14" spans="2:13">
      <c r="B14" s="42"/>
      <c r="C14" s="24">
        <v>62.5</v>
      </c>
      <c r="D14" s="30">
        <f>(12.25*参照データ!D11)+(8+MAX(CEILING(((8*(12+$C$2)-4*D$7+28+16)/(4*(D$7-2))),1)*(1+4),0))*参照データ!D11</f>
        <v>143.87200000000001</v>
      </c>
      <c r="E14" s="30">
        <f>(12.25*参照データ!E11)+(8+MAX(CEILING(((8*(12+$C$2)-4*E$7+28+16)/(4*(E$7-2))),1)*(1+4),0))*参照データ!E11</f>
        <v>246.78399999999999</v>
      </c>
      <c r="F14" s="30">
        <f>(12.25*参照データ!F11)+(8+MAX(CEILING(((8*(12+$C$2)-4*F$7+28+16)/(4*(F$7-2))),1)*(1+4),0))*参照データ!F11</f>
        <v>452.60800000000006</v>
      </c>
      <c r="G14" s="30">
        <f>(12.25*参照データ!G11)+(8+MAX(CEILING(((8*(12+$C$2)-4*G$7+28+16)/(4*(G$7-2))),1)*(1+4),0))*参照データ!G11</f>
        <v>823.29600000000005</v>
      </c>
      <c r="H14" s="30">
        <f>(12.25*参照データ!H11)+(8+MAX(CEILING(((8*(12+$C$2)-4*H$7+28+16)/(4*(H$7-2))),1)*(1+4),0))*参照データ!H11</f>
        <v>1482.752</v>
      </c>
      <c r="I14" s="31">
        <f>(12.25*参照データ!I11)+(8+MAX(CEILING(((8*(12+$C$2)-4*I$7+28+16)/(4*(I$7-2))),1)*(1+4),0))*参照データ!I11</f>
        <v>2965.5039999999999</v>
      </c>
    </row>
    <row r="15" spans="2:13">
      <c r="B15" s="42"/>
      <c r="C15" s="24">
        <v>125</v>
      </c>
      <c r="D15" s="30">
        <f>(12.25*参照データ!D12)+(8+MAX(CEILING(((8*(12+$C$2)-4*D$7+28+16)/(4*(D$7-2))),1)*(1+4),0))*参照データ!D12</f>
        <v>71.936000000000007</v>
      </c>
      <c r="E15" s="30">
        <f>(12.25*参照データ!E12)+(8+MAX(CEILING(((8*(12+$C$2)-4*E$7+28+16)/(4*(E$7-2))),1)*(1+4),0))*参照データ!E12</f>
        <v>123.392</v>
      </c>
      <c r="F15" s="30">
        <f>(12.25*参照データ!F12)+(8+MAX(CEILING(((8*(12+$C$2)-4*F$7+28+16)/(4*(F$7-2))),1)*(1+4),0))*参照データ!F12</f>
        <v>226.30400000000003</v>
      </c>
      <c r="G15" s="30">
        <f>(12.25*参照データ!G12)+(8+MAX(CEILING(((8*(12+$C$2)-4*G$7+28+16)/(4*(G$7-2))),1)*(1+4),0))*参照データ!G12</f>
        <v>411.64800000000002</v>
      </c>
      <c r="H15" s="30">
        <f>(12.25*参照データ!H12)+(8+MAX(CEILING(((8*(12+$C$2)-4*H$7+28+16)/(4*(H$7-2))),1)*(1+4),0))*参照データ!H12</f>
        <v>741.37599999999998</v>
      </c>
      <c r="I15" s="31">
        <f>(12.25*参照データ!I12)+(8+MAX(CEILING(((8*(12+$C$2)-4*I$7+28+16)/(4*(I$7-2))),1)*(1+4),0))*参照データ!I12</f>
        <v>1482.752</v>
      </c>
    </row>
    <row r="16" spans="2:13">
      <c r="B16" s="42"/>
      <c r="C16" s="24">
        <v>250</v>
      </c>
      <c r="D16" s="30">
        <f>(12.25*参照データ!D13)+(8+MAX(CEILING(((8*(12+$C$2)-4*D$7+28+16)/(4*(D$7-2))),1)*(1+4),0))*参照データ!D13</f>
        <v>35.968000000000004</v>
      </c>
      <c r="E16" s="30">
        <f>(12.25*参照データ!E13)+(8+MAX(CEILING(((8*(12+$C$2)-4*E$7+28+16)/(4*(E$7-2))),1)*(1+4),0))*参照データ!E13</f>
        <v>61.695999999999998</v>
      </c>
      <c r="F16" s="30">
        <f>(12.25*参照データ!F13)+(8+MAX(CEILING(((8*(12+$C$2)-4*F$7+28+16)/(4*(F$7-2))),1)*(1+4),0))*参照データ!F13</f>
        <v>113.15200000000002</v>
      </c>
      <c r="G16" s="30">
        <f>(12.25*参照データ!G13)+(8+MAX(CEILING(((8*(12+$C$2)-4*G$7+28+16)/(4*(G$7-2))),1)*(1+4),0))*参照データ!G13</f>
        <v>205.82400000000001</v>
      </c>
      <c r="H16" s="30">
        <f>(12.25*参照データ!H13)+(8+MAX(CEILING(((8*(12+$C$2)-4*H$7+28+16)/(4*(H$7-2))),1)*(1+4),0))*参照データ!H13</f>
        <v>370.68799999999999</v>
      </c>
      <c r="I16" s="31">
        <f>(12.25*参照データ!I13)+(8+MAX(CEILING(((8*(12+$C$2)-4*I$7+28+16)/(4*(I$7-2))),1)*(1+4),0))*参照データ!I13</f>
        <v>741.37599999999998</v>
      </c>
    </row>
    <row r="17" spans="2:9" ht="17.25" thickBot="1">
      <c r="B17" s="43"/>
      <c r="C17" s="25">
        <v>500</v>
      </c>
      <c r="D17" s="32">
        <f>(12.25*参照データ!D14)+(8+MAX(CEILING(((8*(12+$C$2)-4*D$7+28+16)/(4*(D$7-2))),1)*(1+4),0))*参照データ!D14</f>
        <v>17.984000000000002</v>
      </c>
      <c r="E17" s="32">
        <f>(12.25*参照データ!E14)+(8+MAX(CEILING(((8*(12+$C$2)-4*E$7+28+16)/(4*(E$7-2))),1)*(1+4),0))*参照データ!E14</f>
        <v>30.847999999999999</v>
      </c>
      <c r="F17" s="32">
        <f>(12.25*参照データ!F14)+(8+MAX(CEILING(((8*(12+$C$2)-4*F$7+28+16)/(4*(F$7-2))),1)*(1+4),0))*参照データ!F14</f>
        <v>56.576000000000008</v>
      </c>
      <c r="G17" s="32">
        <f>(12.25*参照データ!G14)+(8+MAX(CEILING(((8*(12+$C$2)-4*G$7+28+16)/(4*(G$7-2))),1)*(1+4),0))*参照データ!G14</f>
        <v>102.91200000000001</v>
      </c>
      <c r="H17" s="32">
        <f>(12.25*参照データ!H14)+(8+MAX(CEILING(((8*(12+$C$2)-4*H$7+28+16)/(4*(H$7-2))),1)*(1+4),0))*参照データ!H14</f>
        <v>185.34399999999999</v>
      </c>
      <c r="I17" s="33">
        <f>(12.25*参照データ!I14)+(8+MAX(CEILING(((8*(12+$C$2)-4*I$7+28+16)/(4*(I$7-2))),1)*(1+4),0))*参照データ!I14</f>
        <v>370.68799999999999</v>
      </c>
    </row>
    <row r="18" spans="2:9">
      <c r="I18" s="9" t="s">
        <v>3</v>
      </c>
    </row>
    <row r="20" spans="2:9" ht="17.25" thickBot="1">
      <c r="B20" s="19" t="s">
        <v>0</v>
      </c>
    </row>
    <row r="21" spans="2:9">
      <c r="B21" s="44"/>
      <c r="C21" s="45"/>
      <c r="D21" s="48" t="s">
        <v>4</v>
      </c>
      <c r="E21" s="48"/>
      <c r="F21" s="48"/>
      <c r="G21" s="48"/>
      <c r="H21" s="48"/>
      <c r="I21" s="49"/>
    </row>
    <row r="22" spans="2:9" ht="17.25" thickBot="1">
      <c r="B22" s="46"/>
      <c r="C22" s="47"/>
      <c r="D22" s="20">
        <v>7</v>
      </c>
      <c r="E22" s="21">
        <v>8</v>
      </c>
      <c r="F22" s="21">
        <v>9</v>
      </c>
      <c r="G22" s="21">
        <v>10</v>
      </c>
      <c r="H22" s="21">
        <v>11</v>
      </c>
      <c r="I22" s="22">
        <v>12</v>
      </c>
    </row>
    <row r="23" spans="2:9" ht="17.25" thickTop="1">
      <c r="B23" s="41" t="s">
        <v>2</v>
      </c>
      <c r="C23" s="23">
        <v>7.8</v>
      </c>
      <c r="D23" s="1">
        <v>341.25</v>
      </c>
      <c r="E23" s="1">
        <v>195</v>
      </c>
      <c r="F23" s="1">
        <v>109.69</v>
      </c>
      <c r="G23" s="1">
        <v>60.94</v>
      </c>
      <c r="H23" s="1">
        <v>33.520000000000003</v>
      </c>
      <c r="I23" s="2">
        <v>18.28</v>
      </c>
    </row>
    <row r="24" spans="2:9">
      <c r="B24" s="42"/>
      <c r="C24" s="24">
        <v>10.4</v>
      </c>
      <c r="D24" s="3">
        <v>455</v>
      </c>
      <c r="E24" s="3">
        <v>260</v>
      </c>
      <c r="F24" s="3">
        <v>146.25</v>
      </c>
      <c r="G24" s="3">
        <v>81.25</v>
      </c>
      <c r="H24" s="3">
        <v>44.69</v>
      </c>
      <c r="I24" s="4">
        <v>24.38</v>
      </c>
    </row>
    <row r="25" spans="2:9">
      <c r="B25" s="42"/>
      <c r="C25" s="24">
        <v>15.6</v>
      </c>
      <c r="D25" s="3">
        <v>682.5</v>
      </c>
      <c r="E25" s="3">
        <v>390</v>
      </c>
      <c r="F25" s="3">
        <v>219.38</v>
      </c>
      <c r="G25" s="3">
        <v>121.88</v>
      </c>
      <c r="H25" s="3">
        <v>67.03</v>
      </c>
      <c r="I25" s="4">
        <v>36.56</v>
      </c>
    </row>
    <row r="26" spans="2:9">
      <c r="B26" s="42"/>
      <c r="C26" s="24">
        <v>20.8</v>
      </c>
      <c r="D26" s="3">
        <v>910</v>
      </c>
      <c r="E26" s="3">
        <v>520</v>
      </c>
      <c r="F26" s="3">
        <v>292.5</v>
      </c>
      <c r="G26" s="3">
        <v>162.5</v>
      </c>
      <c r="H26" s="3">
        <v>89.38</v>
      </c>
      <c r="I26" s="4">
        <v>48.75</v>
      </c>
    </row>
    <row r="27" spans="2:9">
      <c r="B27" s="42"/>
      <c r="C27" s="24">
        <v>31.25</v>
      </c>
      <c r="D27" s="3">
        <v>1367.19</v>
      </c>
      <c r="E27" s="3">
        <v>781.25</v>
      </c>
      <c r="F27" s="3">
        <v>439.45</v>
      </c>
      <c r="G27" s="3">
        <v>244.14</v>
      </c>
      <c r="H27" s="3">
        <v>134.28</v>
      </c>
      <c r="I27" s="4">
        <v>73.239999999999995</v>
      </c>
    </row>
    <row r="28" spans="2:9">
      <c r="B28" s="42"/>
      <c r="C28" s="24">
        <v>41.7</v>
      </c>
      <c r="D28" s="3">
        <v>1824.38</v>
      </c>
      <c r="E28" s="3">
        <v>1042.5</v>
      </c>
      <c r="F28" s="3">
        <v>586.41</v>
      </c>
      <c r="G28" s="3">
        <v>325.77999999999997</v>
      </c>
      <c r="H28" s="3">
        <v>179.18</v>
      </c>
      <c r="I28" s="4">
        <v>97.73</v>
      </c>
    </row>
    <row r="29" spans="2:9">
      <c r="B29" s="42"/>
      <c r="C29" s="24">
        <v>62.5</v>
      </c>
      <c r="D29" s="5">
        <v>2734.28</v>
      </c>
      <c r="E29" s="5">
        <v>1562.5</v>
      </c>
      <c r="F29" s="5">
        <v>878.91</v>
      </c>
      <c r="G29" s="5">
        <v>488.28</v>
      </c>
      <c r="H29" s="5">
        <v>268.55</v>
      </c>
      <c r="I29" s="6">
        <v>146.47999999999999</v>
      </c>
    </row>
    <row r="30" spans="2:9">
      <c r="B30" s="42"/>
      <c r="C30" s="24">
        <v>125</v>
      </c>
      <c r="D30" s="5">
        <v>5468.75</v>
      </c>
      <c r="E30" s="5">
        <v>3125</v>
      </c>
      <c r="F30" s="5">
        <v>1757.81</v>
      </c>
      <c r="G30" s="5">
        <v>976.56</v>
      </c>
      <c r="H30" s="5">
        <v>537.11</v>
      </c>
      <c r="I30" s="6">
        <v>292.97000000000003</v>
      </c>
    </row>
    <row r="31" spans="2:9">
      <c r="B31" s="42"/>
      <c r="C31" s="24">
        <v>250</v>
      </c>
      <c r="D31" s="5">
        <v>10937.5</v>
      </c>
      <c r="E31" s="5">
        <v>6250</v>
      </c>
      <c r="F31" s="5">
        <v>3515.63</v>
      </c>
      <c r="G31" s="5">
        <v>1953.13</v>
      </c>
      <c r="H31" s="5">
        <v>1074.22</v>
      </c>
      <c r="I31" s="6">
        <v>585.94000000000005</v>
      </c>
    </row>
    <row r="32" spans="2:9" ht="17.25" thickBot="1">
      <c r="B32" s="43"/>
      <c r="C32" s="25">
        <v>500</v>
      </c>
      <c r="D32" s="7">
        <v>21875</v>
      </c>
      <c r="E32" s="7">
        <v>12500</v>
      </c>
      <c r="F32" s="7">
        <v>7031.25</v>
      </c>
      <c r="G32" s="7">
        <v>3906.25</v>
      </c>
      <c r="H32" s="7">
        <v>2148.44</v>
      </c>
      <c r="I32" s="8">
        <v>1171.8800000000001</v>
      </c>
    </row>
    <row r="33" spans="9:9">
      <c r="I33" s="9" t="s">
        <v>9</v>
      </c>
    </row>
  </sheetData>
  <mergeCells count="6">
    <mergeCell ref="B23:B32"/>
    <mergeCell ref="B6:C7"/>
    <mergeCell ref="D6:I6"/>
    <mergeCell ref="B8:B17"/>
    <mergeCell ref="B21:C22"/>
    <mergeCell ref="D21:I21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workbookViewId="0"/>
  </sheetViews>
  <sheetFormatPr defaultRowHeight="16.5"/>
  <cols>
    <col min="1" max="16384" width="9" style="9"/>
  </cols>
  <sheetData>
    <row r="2" spans="2:9" ht="17.25" thickBot="1">
      <c r="B2" s="19" t="s">
        <v>1</v>
      </c>
    </row>
    <row r="3" spans="2:9" ht="19.5" customHeight="1">
      <c r="B3" s="44"/>
      <c r="C3" s="45"/>
      <c r="D3" s="48" t="s">
        <v>4</v>
      </c>
      <c r="E3" s="48"/>
      <c r="F3" s="48"/>
      <c r="G3" s="48"/>
      <c r="H3" s="48"/>
      <c r="I3" s="49"/>
    </row>
    <row r="4" spans="2:9" ht="17.25" thickBot="1">
      <c r="B4" s="46"/>
      <c r="C4" s="47"/>
      <c r="D4" s="20">
        <v>7</v>
      </c>
      <c r="E4" s="21">
        <v>8</v>
      </c>
      <c r="F4" s="21">
        <v>9</v>
      </c>
      <c r="G4" s="21">
        <v>10</v>
      </c>
      <c r="H4" s="21">
        <v>11</v>
      </c>
      <c r="I4" s="22">
        <v>12</v>
      </c>
    </row>
    <row r="5" spans="2:9" ht="19.5" customHeight="1" thickTop="1">
      <c r="B5" s="41" t="s">
        <v>2</v>
      </c>
      <c r="C5" s="23">
        <v>7.8</v>
      </c>
      <c r="D5" s="10">
        <f>1/(C5/POWER(2,$D$4))</f>
        <v>16.410256410256412</v>
      </c>
      <c r="E5" s="11">
        <f>1/(C5/POWER(2,$E$4))</f>
        <v>32.820512820512825</v>
      </c>
      <c r="F5" s="11">
        <f>1/(C5/POWER(2,$F$4))</f>
        <v>65.641025641025649</v>
      </c>
      <c r="G5" s="11">
        <f>1/(C5/POWER(2,$G$4))</f>
        <v>131.2820512820513</v>
      </c>
      <c r="H5" s="11">
        <f>1/(C5/POWER(2,$H$4))</f>
        <v>262.5641025641026</v>
      </c>
      <c r="I5" s="12">
        <f>1/(C5/POWER(2,$I$4))</f>
        <v>525.1282051282052</v>
      </c>
    </row>
    <row r="6" spans="2:9" ht="18.75" customHeight="1">
      <c r="B6" s="42"/>
      <c r="C6" s="24">
        <v>10.4</v>
      </c>
      <c r="D6" s="13">
        <f t="shared" ref="D6:D14" si="0">1/(C6/POWER(2,$D$4))</f>
        <v>12.307692307692307</v>
      </c>
      <c r="E6" s="14">
        <f t="shared" ref="E6:E14" si="1">1/(C6/POWER(2,$E$4))</f>
        <v>24.615384615384613</v>
      </c>
      <c r="F6" s="14">
        <f t="shared" ref="F6:F14" si="2">1/(C6/POWER(2,$F$4))</f>
        <v>49.230769230769226</v>
      </c>
      <c r="G6" s="14">
        <f t="shared" ref="G6:G14" si="3">1/(C6/POWER(2,$G$4))</f>
        <v>98.461538461538453</v>
      </c>
      <c r="H6" s="14">
        <f t="shared" ref="H6:H14" si="4">1/(C6/POWER(2,$H$4))</f>
        <v>196.92307692307691</v>
      </c>
      <c r="I6" s="15">
        <f t="shared" ref="I6:I14" si="5">1/(C6/POWER(2,$I$4))</f>
        <v>393.84615384615381</v>
      </c>
    </row>
    <row r="7" spans="2:9" ht="18.75" customHeight="1">
      <c r="B7" s="42"/>
      <c r="C7" s="24">
        <v>15.6</v>
      </c>
      <c r="D7" s="13">
        <f t="shared" si="0"/>
        <v>8.2051282051282062</v>
      </c>
      <c r="E7" s="14">
        <f t="shared" si="1"/>
        <v>16.410256410256412</v>
      </c>
      <c r="F7" s="14">
        <f t="shared" si="2"/>
        <v>32.820512820512825</v>
      </c>
      <c r="G7" s="14">
        <f t="shared" si="3"/>
        <v>65.641025641025649</v>
      </c>
      <c r="H7" s="14">
        <f t="shared" si="4"/>
        <v>131.2820512820513</v>
      </c>
      <c r="I7" s="15">
        <f t="shared" si="5"/>
        <v>262.5641025641026</v>
      </c>
    </row>
    <row r="8" spans="2:9" ht="18.75" customHeight="1">
      <c r="B8" s="42"/>
      <c r="C8" s="24">
        <v>20.8</v>
      </c>
      <c r="D8" s="13">
        <f t="shared" si="0"/>
        <v>6.1538461538461533</v>
      </c>
      <c r="E8" s="14">
        <f t="shared" si="1"/>
        <v>12.307692307692307</v>
      </c>
      <c r="F8" s="14">
        <f t="shared" si="2"/>
        <v>24.615384615384613</v>
      </c>
      <c r="G8" s="14">
        <f t="shared" si="3"/>
        <v>49.230769230769226</v>
      </c>
      <c r="H8" s="14">
        <f t="shared" si="4"/>
        <v>98.461538461538453</v>
      </c>
      <c r="I8" s="15">
        <f t="shared" si="5"/>
        <v>196.92307692307691</v>
      </c>
    </row>
    <row r="9" spans="2:9" ht="18.75" customHeight="1">
      <c r="B9" s="42"/>
      <c r="C9" s="24">
        <v>31.25</v>
      </c>
      <c r="D9" s="13">
        <f t="shared" si="0"/>
        <v>4.0960000000000001</v>
      </c>
      <c r="E9" s="14">
        <f t="shared" si="1"/>
        <v>8.1920000000000002</v>
      </c>
      <c r="F9" s="14">
        <f t="shared" si="2"/>
        <v>16.384</v>
      </c>
      <c r="G9" s="14">
        <f t="shared" si="3"/>
        <v>32.768000000000001</v>
      </c>
      <c r="H9" s="14">
        <f t="shared" si="4"/>
        <v>65.536000000000001</v>
      </c>
      <c r="I9" s="15">
        <f t="shared" si="5"/>
        <v>131.072</v>
      </c>
    </row>
    <row r="10" spans="2:9" ht="18.75" customHeight="1">
      <c r="B10" s="42"/>
      <c r="C10" s="24">
        <v>41.7</v>
      </c>
      <c r="D10" s="13">
        <f t="shared" si="0"/>
        <v>3.0695443645083933</v>
      </c>
      <c r="E10" s="14">
        <f t="shared" si="1"/>
        <v>6.1390887290167866</v>
      </c>
      <c r="F10" s="14">
        <f t="shared" si="2"/>
        <v>12.278177458033573</v>
      </c>
      <c r="G10" s="14">
        <f t="shared" si="3"/>
        <v>24.556354916067146</v>
      </c>
      <c r="H10" s="14">
        <f t="shared" si="4"/>
        <v>49.112709832134293</v>
      </c>
      <c r="I10" s="15">
        <f t="shared" si="5"/>
        <v>98.225419664268586</v>
      </c>
    </row>
    <row r="11" spans="2:9" ht="18.75" customHeight="1">
      <c r="B11" s="42"/>
      <c r="C11" s="24">
        <v>62.5</v>
      </c>
      <c r="D11" s="13">
        <f t="shared" si="0"/>
        <v>2.048</v>
      </c>
      <c r="E11" s="14">
        <f t="shared" si="1"/>
        <v>4.0960000000000001</v>
      </c>
      <c r="F11" s="14">
        <f t="shared" si="2"/>
        <v>8.1920000000000002</v>
      </c>
      <c r="G11" s="14">
        <f t="shared" si="3"/>
        <v>16.384</v>
      </c>
      <c r="H11" s="14">
        <f t="shared" si="4"/>
        <v>32.768000000000001</v>
      </c>
      <c r="I11" s="15">
        <f t="shared" si="5"/>
        <v>65.536000000000001</v>
      </c>
    </row>
    <row r="12" spans="2:9" ht="18.75" customHeight="1">
      <c r="B12" s="42"/>
      <c r="C12" s="24">
        <v>125</v>
      </c>
      <c r="D12" s="13">
        <f t="shared" si="0"/>
        <v>1.024</v>
      </c>
      <c r="E12" s="14">
        <f t="shared" si="1"/>
        <v>2.048</v>
      </c>
      <c r="F12" s="14">
        <f t="shared" si="2"/>
        <v>4.0960000000000001</v>
      </c>
      <c r="G12" s="14">
        <f t="shared" si="3"/>
        <v>8.1920000000000002</v>
      </c>
      <c r="H12" s="14">
        <f t="shared" si="4"/>
        <v>16.384</v>
      </c>
      <c r="I12" s="15">
        <f t="shared" si="5"/>
        <v>32.768000000000001</v>
      </c>
    </row>
    <row r="13" spans="2:9" ht="18.75" customHeight="1">
      <c r="B13" s="42"/>
      <c r="C13" s="24">
        <v>250</v>
      </c>
      <c r="D13" s="13">
        <f t="shared" si="0"/>
        <v>0.51200000000000001</v>
      </c>
      <c r="E13" s="14">
        <f t="shared" si="1"/>
        <v>1.024</v>
      </c>
      <c r="F13" s="14">
        <f t="shared" si="2"/>
        <v>2.048</v>
      </c>
      <c r="G13" s="14">
        <f t="shared" si="3"/>
        <v>4.0960000000000001</v>
      </c>
      <c r="H13" s="14">
        <f t="shared" si="4"/>
        <v>8.1920000000000002</v>
      </c>
      <c r="I13" s="15">
        <f t="shared" si="5"/>
        <v>16.384</v>
      </c>
    </row>
    <row r="14" spans="2:9" ht="19.5" customHeight="1" thickBot="1">
      <c r="B14" s="43"/>
      <c r="C14" s="25">
        <v>500</v>
      </c>
      <c r="D14" s="16">
        <f t="shared" si="0"/>
        <v>0.25600000000000001</v>
      </c>
      <c r="E14" s="17">
        <f t="shared" si="1"/>
        <v>0.51200000000000001</v>
      </c>
      <c r="F14" s="17">
        <f t="shared" si="2"/>
        <v>1.024</v>
      </c>
      <c r="G14" s="17">
        <f t="shared" si="3"/>
        <v>2.048</v>
      </c>
      <c r="H14" s="17">
        <f t="shared" si="4"/>
        <v>4.0960000000000001</v>
      </c>
      <c r="I14" s="18">
        <f t="shared" si="5"/>
        <v>8.1920000000000002</v>
      </c>
    </row>
    <row r="15" spans="2:9">
      <c r="I15" s="9" t="s">
        <v>3</v>
      </c>
    </row>
    <row r="17" spans="2:9" ht="17.25" thickBot="1">
      <c r="B17" s="19" t="s">
        <v>10</v>
      </c>
    </row>
    <row r="18" spans="2:9">
      <c r="B18" s="44"/>
      <c r="C18" s="45"/>
      <c r="D18" s="48" t="s">
        <v>4</v>
      </c>
      <c r="E18" s="48"/>
      <c r="F18" s="48"/>
      <c r="G18" s="48"/>
      <c r="H18" s="48"/>
      <c r="I18" s="49"/>
    </row>
    <row r="19" spans="2:9" ht="17.25" thickBot="1">
      <c r="B19" s="46"/>
      <c r="C19" s="47"/>
      <c r="D19" s="20">
        <v>7</v>
      </c>
      <c r="E19" s="21">
        <v>8</v>
      </c>
      <c r="F19" s="21">
        <v>9</v>
      </c>
      <c r="G19" s="21">
        <v>10</v>
      </c>
      <c r="H19" s="21">
        <v>11</v>
      </c>
      <c r="I19" s="22">
        <v>12</v>
      </c>
    </row>
    <row r="20" spans="2:9" ht="17.25" thickTop="1">
      <c r="B20" s="41" t="s">
        <v>2</v>
      </c>
      <c r="C20" s="23">
        <v>7.8</v>
      </c>
      <c r="D20" s="10">
        <f>C20/POWER(2,$D$19)</f>
        <v>6.0937499999999999E-2</v>
      </c>
      <c r="E20" s="10">
        <f>C20/POWER(2,$E$19)</f>
        <v>3.0468749999999999E-2</v>
      </c>
      <c r="F20" s="10">
        <f>C20/POWER(2,$F$19)</f>
        <v>1.5234375E-2</v>
      </c>
      <c r="G20" s="10">
        <f>C20/POWER(2,$G$19)</f>
        <v>7.6171874999999998E-3</v>
      </c>
      <c r="H20" s="10">
        <f>C20/POWER(2,$H$19)</f>
        <v>3.8085937499999999E-3</v>
      </c>
      <c r="I20" s="36">
        <f>C20/POWER(2,$I$19)</f>
        <v>1.904296875E-3</v>
      </c>
    </row>
    <row r="21" spans="2:9">
      <c r="B21" s="42"/>
      <c r="C21" s="24">
        <v>10.4</v>
      </c>
      <c r="D21" s="10">
        <f t="shared" ref="D21:D29" si="6">C21/POWER(2,$D$19)</f>
        <v>8.1250000000000003E-2</v>
      </c>
      <c r="E21" s="10">
        <f t="shared" ref="E21:E29" si="7">C21/POWER(2,$E$19)</f>
        <v>4.0625000000000001E-2</v>
      </c>
      <c r="F21" s="10">
        <f t="shared" ref="F21:F29" si="8">C21/POWER(2,$F$19)</f>
        <v>2.0312500000000001E-2</v>
      </c>
      <c r="G21" s="10">
        <f t="shared" ref="G21:G29" si="9">C21/POWER(2,$G$19)</f>
        <v>1.015625E-2</v>
      </c>
      <c r="H21" s="10">
        <f t="shared" ref="H21:H29" si="10">C21/POWER(2,$H$19)</f>
        <v>5.0781250000000002E-3</v>
      </c>
      <c r="I21" s="36">
        <f t="shared" ref="I21:I29" si="11">C21/POWER(2,$I$19)</f>
        <v>2.5390625000000001E-3</v>
      </c>
    </row>
    <row r="22" spans="2:9">
      <c r="B22" s="42"/>
      <c r="C22" s="24">
        <v>15.6</v>
      </c>
      <c r="D22" s="10">
        <f t="shared" si="6"/>
        <v>0.121875</v>
      </c>
      <c r="E22" s="10">
        <f t="shared" si="7"/>
        <v>6.0937499999999999E-2</v>
      </c>
      <c r="F22" s="10">
        <f t="shared" si="8"/>
        <v>3.0468749999999999E-2</v>
      </c>
      <c r="G22" s="10">
        <f t="shared" si="9"/>
        <v>1.5234375E-2</v>
      </c>
      <c r="H22" s="10">
        <f t="shared" si="10"/>
        <v>7.6171874999999998E-3</v>
      </c>
      <c r="I22" s="36">
        <f t="shared" si="11"/>
        <v>3.8085937499999999E-3</v>
      </c>
    </row>
    <row r="23" spans="2:9">
      <c r="B23" s="42"/>
      <c r="C23" s="24">
        <v>20.8</v>
      </c>
      <c r="D23" s="10">
        <f t="shared" si="6"/>
        <v>0.16250000000000001</v>
      </c>
      <c r="E23" s="10">
        <f t="shared" si="7"/>
        <v>8.1250000000000003E-2</v>
      </c>
      <c r="F23" s="10">
        <f t="shared" si="8"/>
        <v>4.0625000000000001E-2</v>
      </c>
      <c r="G23" s="10">
        <f t="shared" si="9"/>
        <v>2.0312500000000001E-2</v>
      </c>
      <c r="H23" s="10">
        <f t="shared" si="10"/>
        <v>1.015625E-2</v>
      </c>
      <c r="I23" s="36">
        <f t="shared" si="11"/>
        <v>5.0781250000000002E-3</v>
      </c>
    </row>
    <row r="24" spans="2:9">
      <c r="B24" s="42"/>
      <c r="C24" s="24">
        <v>31.25</v>
      </c>
      <c r="D24" s="10">
        <f t="shared" si="6"/>
        <v>0.244140625</v>
      </c>
      <c r="E24" s="10">
        <f t="shared" si="7"/>
        <v>0.1220703125</v>
      </c>
      <c r="F24" s="10">
        <f t="shared" si="8"/>
        <v>6.103515625E-2</v>
      </c>
      <c r="G24" s="10">
        <f t="shared" si="9"/>
        <v>3.0517578125E-2</v>
      </c>
      <c r="H24" s="10">
        <f t="shared" si="10"/>
        <v>1.52587890625E-2</v>
      </c>
      <c r="I24" s="36">
        <f t="shared" si="11"/>
        <v>7.62939453125E-3</v>
      </c>
    </row>
    <row r="25" spans="2:9">
      <c r="B25" s="42"/>
      <c r="C25" s="24">
        <v>41.7</v>
      </c>
      <c r="D25" s="10">
        <f t="shared" si="6"/>
        <v>0.32578125000000002</v>
      </c>
      <c r="E25" s="10">
        <f t="shared" si="7"/>
        <v>0.16289062500000001</v>
      </c>
      <c r="F25" s="10">
        <f t="shared" si="8"/>
        <v>8.1445312500000006E-2</v>
      </c>
      <c r="G25" s="10">
        <f t="shared" si="9"/>
        <v>4.0722656250000003E-2</v>
      </c>
      <c r="H25" s="10">
        <f t="shared" si="10"/>
        <v>2.0361328125000001E-2</v>
      </c>
      <c r="I25" s="36">
        <f t="shared" si="11"/>
        <v>1.0180664062500001E-2</v>
      </c>
    </row>
    <row r="26" spans="2:9">
      <c r="B26" s="42"/>
      <c r="C26" s="24">
        <v>62.5</v>
      </c>
      <c r="D26" s="10">
        <f t="shared" si="6"/>
        <v>0.48828125</v>
      </c>
      <c r="E26" s="10">
        <f t="shared" si="7"/>
        <v>0.244140625</v>
      </c>
      <c r="F26" s="10">
        <f t="shared" si="8"/>
        <v>0.1220703125</v>
      </c>
      <c r="G26" s="10">
        <f t="shared" si="9"/>
        <v>6.103515625E-2</v>
      </c>
      <c r="H26" s="10">
        <f t="shared" si="10"/>
        <v>3.0517578125E-2</v>
      </c>
      <c r="I26" s="36">
        <f t="shared" si="11"/>
        <v>1.52587890625E-2</v>
      </c>
    </row>
    <row r="27" spans="2:9">
      <c r="B27" s="42"/>
      <c r="C27" s="24">
        <v>125</v>
      </c>
      <c r="D27" s="10">
        <f t="shared" si="6"/>
        <v>0.9765625</v>
      </c>
      <c r="E27" s="10">
        <f t="shared" si="7"/>
        <v>0.48828125</v>
      </c>
      <c r="F27" s="10">
        <f t="shared" si="8"/>
        <v>0.244140625</v>
      </c>
      <c r="G27" s="10">
        <f t="shared" si="9"/>
        <v>0.1220703125</v>
      </c>
      <c r="H27" s="10">
        <f t="shared" si="10"/>
        <v>6.103515625E-2</v>
      </c>
      <c r="I27" s="36">
        <f t="shared" si="11"/>
        <v>3.0517578125E-2</v>
      </c>
    </row>
    <row r="28" spans="2:9">
      <c r="B28" s="42"/>
      <c r="C28" s="24">
        <v>250</v>
      </c>
      <c r="D28" s="10">
        <f t="shared" si="6"/>
        <v>1.953125</v>
      </c>
      <c r="E28" s="10">
        <f t="shared" si="7"/>
        <v>0.9765625</v>
      </c>
      <c r="F28" s="10">
        <f t="shared" si="8"/>
        <v>0.48828125</v>
      </c>
      <c r="G28" s="10">
        <f t="shared" si="9"/>
        <v>0.244140625</v>
      </c>
      <c r="H28" s="10">
        <f t="shared" si="10"/>
        <v>0.1220703125</v>
      </c>
      <c r="I28" s="36">
        <f t="shared" si="11"/>
        <v>6.103515625E-2</v>
      </c>
    </row>
    <row r="29" spans="2:9" ht="17.25" thickBot="1">
      <c r="B29" s="43"/>
      <c r="C29" s="25">
        <v>500</v>
      </c>
      <c r="D29" s="37">
        <f t="shared" si="6"/>
        <v>3.90625</v>
      </c>
      <c r="E29" s="37">
        <f t="shared" si="7"/>
        <v>1.953125</v>
      </c>
      <c r="F29" s="37">
        <f t="shared" si="8"/>
        <v>0.9765625</v>
      </c>
      <c r="G29" s="37">
        <f t="shared" si="9"/>
        <v>0.48828125</v>
      </c>
      <c r="H29" s="37">
        <f t="shared" si="10"/>
        <v>0.244140625</v>
      </c>
      <c r="I29" s="38">
        <f t="shared" si="11"/>
        <v>0.1220703125</v>
      </c>
    </row>
  </sheetData>
  <mergeCells count="6">
    <mergeCell ref="B20:B29"/>
    <mergeCell ref="B5:B14"/>
    <mergeCell ref="D3:I3"/>
    <mergeCell ref="B3:C4"/>
    <mergeCell ref="B18:C19"/>
    <mergeCell ref="D18:I18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通信時間</vt:lpstr>
      <vt:lpstr>参照データ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matsumoto</dc:creator>
  <cp:lastModifiedBy>matsumoto</cp:lastModifiedBy>
  <dcterms:created xsi:type="dcterms:W3CDTF">2016-11-09T01:41:52Z</dcterms:created>
  <dcterms:modified xsi:type="dcterms:W3CDTF">2017-06-14T08:46:52Z</dcterms:modified>
</cp:coreProperties>
</file>